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H5" i="1" l="1"/>
  <c r="H18" i="1"/>
  <c r="H17" i="1"/>
  <c r="H16" i="1"/>
  <c r="H15" i="1"/>
  <c r="H14" i="1"/>
  <c r="H13" i="1"/>
  <c r="H12" i="1"/>
  <c r="H11" i="1"/>
  <c r="H10" i="1"/>
  <c r="H9" i="1"/>
  <c r="H8" i="1"/>
  <c r="H7" i="1"/>
  <c r="E35" i="1"/>
  <c r="D35" i="1"/>
  <c r="F34" i="1"/>
  <c r="F33" i="1"/>
  <c r="H20" i="1" l="1"/>
  <c r="F35" i="1"/>
  <c r="J18" i="1" l="1"/>
  <c r="J17" i="1"/>
  <c r="J16" i="1"/>
  <c r="J15" i="1"/>
  <c r="J14" i="1"/>
  <c r="J13" i="1"/>
  <c r="J12" i="1"/>
  <c r="J11" i="1"/>
  <c r="J10" i="1"/>
  <c r="J9" i="1"/>
  <c r="J8" i="1"/>
  <c r="J7" i="1"/>
  <c r="J5" i="1"/>
  <c r="M20" i="1"/>
  <c r="K20" i="1"/>
  <c r="I20" i="1"/>
  <c r="G20" i="1"/>
  <c r="E20" i="1"/>
  <c r="C20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5" i="1"/>
  <c r="F5" i="1"/>
  <c r="F20" i="1" l="1"/>
  <c r="J20" i="1"/>
  <c r="L20" i="1"/>
</calcChain>
</file>

<file path=xl/sharedStrings.xml><?xml version="1.0" encoding="utf-8"?>
<sst xmlns="http://schemas.openxmlformats.org/spreadsheetml/2006/main" count="76" uniqueCount="68">
  <si>
    <t>財政力指数</t>
    <rPh sb="0" eb="3">
      <t>ザイセイリョク</t>
    </rPh>
    <rPh sb="3" eb="5">
      <t>シスウ</t>
    </rPh>
    <phoneticPr fontId="2"/>
  </si>
  <si>
    <t>人口</t>
    <rPh sb="0" eb="2">
      <t>ジンコウ</t>
    </rPh>
    <phoneticPr fontId="2"/>
  </si>
  <si>
    <t>普通交付税額</t>
    <rPh sb="0" eb="2">
      <t>フツウ</t>
    </rPh>
    <rPh sb="2" eb="5">
      <t>コウフゼイ</t>
    </rPh>
    <rPh sb="5" eb="6">
      <t>ガク</t>
    </rPh>
    <phoneticPr fontId="2"/>
  </si>
  <si>
    <t>地方債（借入）</t>
    <rPh sb="0" eb="3">
      <t>チホウサイ</t>
    </rPh>
    <rPh sb="4" eb="6">
      <t>カリイレ</t>
    </rPh>
    <phoneticPr fontId="2"/>
  </si>
  <si>
    <t>単位</t>
    <rPh sb="0" eb="2">
      <t>タンイ</t>
    </rPh>
    <phoneticPr fontId="2"/>
  </si>
  <si>
    <t>人</t>
    <rPh sb="0" eb="1">
      <t>ヒト</t>
    </rPh>
    <phoneticPr fontId="2"/>
  </si>
  <si>
    <t>億円</t>
    <rPh sb="0" eb="2">
      <t>オクエン</t>
    </rPh>
    <phoneticPr fontId="2"/>
  </si>
  <si>
    <t>千円</t>
    <rPh sb="0" eb="2">
      <t>センエン</t>
    </rPh>
    <phoneticPr fontId="2"/>
  </si>
  <si>
    <t>％</t>
    <phoneticPr fontId="2"/>
  </si>
  <si>
    <t>億円</t>
    <rPh sb="0" eb="2">
      <t>オ</t>
    </rPh>
    <phoneticPr fontId="2"/>
  </si>
  <si>
    <t>下松</t>
  </si>
  <si>
    <t>　</t>
    <phoneticPr fontId="2"/>
  </si>
  <si>
    <t>周南</t>
  </si>
  <si>
    <t>防府</t>
  </si>
  <si>
    <t>光</t>
  </si>
  <si>
    <t>宇部</t>
  </si>
  <si>
    <t>山口</t>
  </si>
  <si>
    <t>下関</t>
  </si>
  <si>
    <t>岩国</t>
  </si>
  <si>
    <t>柳井</t>
  </si>
  <si>
    <t>美祢</t>
  </si>
  <si>
    <t>長門</t>
  </si>
  <si>
    <t>萩</t>
  </si>
  <si>
    <t>　</t>
    <phoneticPr fontId="2"/>
  </si>
  <si>
    <t>　</t>
    <phoneticPr fontId="2"/>
  </si>
  <si>
    <t>１３市平均</t>
    <rPh sb="2" eb="3">
      <t>シ</t>
    </rPh>
    <rPh sb="3" eb="5">
      <t>ヘイキン</t>
    </rPh>
    <phoneticPr fontId="2"/>
  </si>
  <si>
    <t>　</t>
    <phoneticPr fontId="2"/>
  </si>
  <si>
    <t>人件費</t>
    <rPh sb="0" eb="3">
      <t>ジンケンヒ</t>
    </rPh>
    <phoneticPr fontId="2"/>
  </si>
  <si>
    <t>市民税合計</t>
    <rPh sb="0" eb="3">
      <t>シミンゼイ</t>
    </rPh>
    <rPh sb="3" eb="5">
      <t>ゴウケイ</t>
    </rPh>
    <phoneticPr fontId="2"/>
  </si>
  <si>
    <t>人件費の市民税構成比</t>
    <rPh sb="0" eb="3">
      <t>ジンケンヒ</t>
    </rPh>
    <rPh sb="4" eb="7">
      <t>シミンゼイ</t>
    </rPh>
    <rPh sb="7" eb="9">
      <t>コウセイ</t>
    </rPh>
    <rPh sb="9" eb="10">
      <t>ヒ</t>
    </rPh>
    <phoneticPr fontId="2"/>
  </si>
  <si>
    <t>１．各市の財政力比較（２７年度決算カードより）</t>
    <rPh sb="2" eb="4">
      <t>カクシ</t>
    </rPh>
    <rPh sb="5" eb="8">
      <t>ザイセイリョク</t>
    </rPh>
    <rPh sb="8" eb="10">
      <t>ヒカク</t>
    </rPh>
    <rPh sb="13" eb="15">
      <t>ネンド</t>
    </rPh>
    <rPh sb="15" eb="17">
      <t>ケッサン</t>
    </rPh>
    <phoneticPr fontId="2"/>
  </si>
  <si>
    <t>基金</t>
    <rPh sb="0" eb="2">
      <t>キキン</t>
    </rPh>
    <phoneticPr fontId="2"/>
  </si>
  <si>
    <t>２３年度</t>
    <rPh sb="2" eb="4">
      <t>ネンド</t>
    </rPh>
    <phoneticPr fontId="2"/>
  </si>
  <si>
    <t>２８年度</t>
    <rPh sb="2" eb="4">
      <t>ネンド</t>
    </rPh>
    <phoneticPr fontId="2"/>
  </si>
  <si>
    <t>増減</t>
    <rPh sb="0" eb="2">
      <t>ゾウゲン</t>
    </rPh>
    <phoneticPr fontId="2"/>
  </si>
  <si>
    <t>地方債</t>
    <rPh sb="0" eb="3">
      <t>チホウサイ</t>
    </rPh>
    <phoneticPr fontId="2"/>
  </si>
  <si>
    <t>その差</t>
    <rPh sb="2" eb="3">
      <t>サ</t>
    </rPh>
    <phoneticPr fontId="2"/>
  </si>
  <si>
    <t>２．下松市の基金と地方債の５年間推移（単位：億円）</t>
    <rPh sb="2" eb="5">
      <t>ク</t>
    </rPh>
    <rPh sb="6" eb="8">
      <t>キキン</t>
    </rPh>
    <rPh sb="9" eb="12">
      <t>チホウサイ</t>
    </rPh>
    <rPh sb="14" eb="16">
      <t>ネンカン</t>
    </rPh>
    <rPh sb="16" eb="18">
      <t>スイイ</t>
    </rPh>
    <rPh sb="19" eb="21">
      <t>タンイ</t>
    </rPh>
    <rPh sb="22" eb="24">
      <t>オ</t>
    </rPh>
    <phoneticPr fontId="2"/>
  </si>
  <si>
    <t>小野田</t>
    <rPh sb="0" eb="3">
      <t>オノダ</t>
    </rPh>
    <phoneticPr fontId="2"/>
  </si>
  <si>
    <t>市民一人当り交付税</t>
    <rPh sb="0" eb="2">
      <t>シミン</t>
    </rPh>
    <rPh sb="2" eb="4">
      <t>ヒトリ</t>
    </rPh>
    <rPh sb="4" eb="5">
      <t>アタ</t>
    </rPh>
    <rPh sb="6" eb="9">
      <t>コウフゼイ</t>
    </rPh>
    <phoneticPr fontId="2"/>
  </si>
  <si>
    <t>市民一人当り地方債</t>
    <rPh sb="0" eb="2">
      <t>シミン</t>
    </rPh>
    <rPh sb="2" eb="4">
      <t>ヒトリ</t>
    </rPh>
    <rPh sb="4" eb="5">
      <t>アタ</t>
    </rPh>
    <rPh sb="6" eb="9">
      <t>チホウサイ</t>
    </rPh>
    <phoneticPr fontId="2"/>
  </si>
  <si>
    <t>　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</si>
  <si>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</si>
  <si>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</si>
  <si>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</si>
  <si>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</si>
  <si>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</si>
  <si>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</si>
  <si>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</si>
  <si>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</si>
  <si>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</si>
  <si>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</si>
  <si>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</si>
  <si>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市民一人当り市民税</t>
    <rPh sb="0" eb="2">
      <t>シミン</t>
    </rPh>
    <rPh sb="2" eb="4">
      <t>ヒトリ</t>
    </rPh>
    <rPh sb="4" eb="5">
      <t>アタ</t>
    </rPh>
    <rPh sb="6" eb="9">
      <t>シミンゼイ</t>
    </rPh>
    <phoneticPr fontId="2"/>
  </si>
  <si>
    <t>　※Ａ地方交付税は各市で大幅な相違あり</t>
    <rPh sb="3" eb="5">
      <t>チホウ</t>
    </rPh>
    <rPh sb="5" eb="8">
      <t>コウフゼイ</t>
    </rPh>
    <rPh sb="9" eb="11">
      <t>カクシ</t>
    </rPh>
    <rPh sb="12" eb="14">
      <t>オオハバ</t>
    </rPh>
    <rPh sb="15" eb="17">
      <t>ソウイ</t>
    </rPh>
    <phoneticPr fontId="2"/>
  </si>
  <si>
    <t>千円</t>
    <rPh sb="0" eb="1">
      <t>セン</t>
    </rPh>
    <rPh sb="1" eb="2">
      <t>エン</t>
    </rPh>
    <phoneticPr fontId="2"/>
  </si>
  <si>
    <t>　　その差はＤの市民一人当たりでみると顕著</t>
    <rPh sb="4" eb="5">
      <t>サ</t>
    </rPh>
    <rPh sb="8" eb="10">
      <t>シミン</t>
    </rPh>
    <rPh sb="10" eb="12">
      <t>ヒトリ</t>
    </rPh>
    <rPh sb="12" eb="13">
      <t>ア</t>
    </rPh>
    <rPh sb="19" eb="21">
      <t>ケンチョ</t>
    </rPh>
    <phoneticPr fontId="2"/>
  </si>
  <si>
    <t>　※Ｆ市民一人当り市民税は周南市に次いで２番目</t>
    <rPh sb="3" eb="5">
      <t>シミン</t>
    </rPh>
    <rPh sb="5" eb="7">
      <t>ヒトリ</t>
    </rPh>
    <rPh sb="7" eb="8">
      <t>アタ</t>
    </rPh>
    <rPh sb="9" eb="12">
      <t>シミンゼイ</t>
    </rPh>
    <rPh sb="13" eb="16">
      <t>シュウナンシ</t>
    </rPh>
    <rPh sb="17" eb="18">
      <t>ツ</t>
    </rPh>
    <rPh sb="21" eb="23">
      <t>バンメ</t>
    </rPh>
    <phoneticPr fontId="2"/>
  </si>
  <si>
    <t>　※Ｋの使用料＋手数料の数値が唯一みすぼらしい</t>
    <rPh sb="4" eb="7">
      <t>シヨウリョウ</t>
    </rPh>
    <rPh sb="8" eb="11">
      <t>テスウリョウ</t>
    </rPh>
    <rPh sb="12" eb="14">
      <t>スウチ</t>
    </rPh>
    <rPh sb="15" eb="17">
      <t>ユイイツ</t>
    </rPh>
    <phoneticPr fontId="2"/>
  </si>
  <si>
    <t>使用料＋手数料収入額</t>
    <rPh sb="0" eb="2">
      <t>シヨウ</t>
    </rPh>
    <rPh sb="2" eb="3">
      <t>リョウ</t>
    </rPh>
    <rPh sb="4" eb="7">
      <t>テスウリョウ</t>
    </rPh>
    <rPh sb="7" eb="9">
      <t>シュウニュウ</t>
    </rPh>
    <rPh sb="9" eb="10">
      <t>ガク</t>
    </rPh>
    <phoneticPr fontId="2"/>
  </si>
  <si>
    <t>　※基金と地方債のバランスはここ５年間で５０億円悪化したことになる</t>
    <rPh sb="2" eb="4">
      <t>キキン</t>
    </rPh>
    <rPh sb="5" eb="8">
      <t>チホウサイ</t>
    </rPh>
    <rPh sb="17" eb="19">
      <t>ネンカン</t>
    </rPh>
    <rPh sb="22" eb="24">
      <t>オ</t>
    </rPh>
    <rPh sb="24" eb="26">
      <t>アッカ</t>
    </rPh>
    <phoneticPr fontId="2"/>
  </si>
  <si>
    <t>世帯</t>
    <rPh sb="0" eb="2">
      <t>セタイ</t>
    </rPh>
    <phoneticPr fontId="2"/>
  </si>
  <si>
    <t>２５年</t>
    <rPh sb="2" eb="3">
      <t>ネン</t>
    </rPh>
    <phoneticPr fontId="2"/>
  </si>
  <si>
    <t>３０年</t>
    <rPh sb="2" eb="3">
      <t>ネン</t>
    </rPh>
    <phoneticPr fontId="2"/>
  </si>
  <si>
    <t>３．最近の人口、世帯数増加（単位：人、世帯）</t>
    <rPh sb="2" eb="4">
      <t>サイキン</t>
    </rPh>
    <rPh sb="5" eb="7">
      <t>ジンコウ</t>
    </rPh>
    <rPh sb="8" eb="11">
      <t>セタイスウ</t>
    </rPh>
    <rPh sb="11" eb="13">
      <t>ゾウカ</t>
    </rPh>
    <rPh sb="14" eb="16">
      <t>タンイ</t>
    </rPh>
    <rPh sb="17" eb="18">
      <t>ニン</t>
    </rPh>
    <rPh sb="19" eb="21">
      <t>セタイ</t>
    </rPh>
    <phoneticPr fontId="2"/>
  </si>
  <si>
    <t>　※Ｈ人件費と市民税の比較では当市がダントツである</t>
    <rPh sb="3" eb="6">
      <t>ジンケンヒ</t>
    </rPh>
    <rPh sb="7" eb="10">
      <t>シミンゼイ</t>
    </rPh>
    <rPh sb="11" eb="13">
      <t>ヒカク</t>
    </rPh>
    <rPh sb="15" eb="17">
      <t>トウシ</t>
    </rPh>
    <phoneticPr fontId="2"/>
  </si>
  <si>
    <t>　※しかし、その５０億円は大城や小中学校校舎等の資産に換わったとい</t>
    <rPh sb="10" eb="12">
      <t>オ</t>
    </rPh>
    <rPh sb="13" eb="15">
      <t>オ</t>
    </rPh>
    <rPh sb="16" eb="20">
      <t>ショウチュウガッコウ</t>
    </rPh>
    <rPh sb="20" eb="22">
      <t>コウシャ</t>
    </rPh>
    <rPh sb="22" eb="23">
      <t>トウ</t>
    </rPh>
    <rPh sb="24" eb="26">
      <t>シサン</t>
    </rPh>
    <rPh sb="27" eb="28">
      <t>カ</t>
    </rPh>
    <phoneticPr fontId="2"/>
  </si>
  <si>
    <t>　　う観方もできる</t>
    <rPh sb="3" eb="5">
      <t>ミカタ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</si>
</sst>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HGS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2"/>
      <color theme="1"/>
      <name val="ＭＳ Ｐゴシック"/>
      <family val="2"/>
      <charset val="128"/>
      <scheme val="minor"/>
    </font>
    <font>
      <i/>
      <sz val="12"/>
      <color theme="1"/>
      <name val="HGS創英ﾌﾟﾚｾﾞﾝｽEB"/>
      <family val="1"/>
      <charset val="128"/>
    </font>
    <font>
      <b/>
      <sz val="12"/>
      <color theme="1"/>
      <name val="HGS創英ﾌﾟﾚｾﾞﾝｽEB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6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HGS創英ﾌﾟﾚｾﾞﾝｽEB"/>
      <family val="1"/>
      <charset val="128"/>
    </font>
    <font>
      <b/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40" fontId="7" fillId="0" borderId="3" xfId="1" applyNumberFormat="1" applyFont="1" applyFill="1" applyBorder="1">
      <alignment vertical="center"/>
    </xf>
    <xf numFmtId="38" fontId="7" fillId="0" borderId="2" xfId="1" applyFont="1" applyFill="1" applyBorder="1">
      <alignment vertical="center"/>
    </xf>
    <xf numFmtId="176" fontId="7" fillId="0" borderId="2" xfId="1" applyNumberFormat="1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5" fillId="0" borderId="0" xfId="0" applyFont="1" applyFill="1">
      <alignment vertical="center"/>
    </xf>
    <xf numFmtId="40" fontId="7" fillId="2" borderId="3" xfId="1" applyNumberFormat="1" applyFont="1" applyFill="1" applyBorder="1">
      <alignment vertical="center"/>
    </xf>
    <xf numFmtId="38" fontId="7" fillId="2" borderId="2" xfId="1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2" xfId="0" applyFont="1" applyFill="1" applyBorder="1" applyAlignment="1">
      <alignment horizontal="right" vertical="center"/>
    </xf>
    <xf numFmtId="176" fontId="7" fillId="2" borderId="2" xfId="1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40" fontId="4" fillId="0" borderId="3" xfId="1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40" fontId="4" fillId="0" borderId="2" xfId="1" applyNumberFormat="1" applyFont="1" applyFill="1" applyBorder="1">
      <alignment vertical="center"/>
    </xf>
    <xf numFmtId="0" fontId="12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2" xfId="0" applyNumberFormat="1" applyFont="1" applyBorder="1">
      <alignment vertical="center"/>
    </xf>
    <xf numFmtId="38" fontId="4" fillId="0" borderId="2" xfId="1" applyFont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>
      <alignment vertical="center"/>
    </xf>
    <xf numFmtId="0" fontId="4" fillId="0" borderId="8" xfId="0" applyFont="1" applyFill="1" applyBorder="1">
      <alignment vertical="center"/>
    </xf>
    <xf numFmtId="38" fontId="7" fillId="2" borderId="3" xfId="1" applyFont="1" applyFill="1" applyBorder="1">
      <alignment vertical="center"/>
    </xf>
    <xf numFmtId="38" fontId="7" fillId="0" borderId="3" xfId="1" applyFont="1" applyFill="1" applyBorder="1">
      <alignment vertical="center"/>
    </xf>
    <xf numFmtId="176" fontId="7" fillId="0" borderId="3" xfId="1" applyNumberFormat="1" applyFont="1" applyFill="1" applyBorder="1">
      <alignment vertical="center"/>
    </xf>
    <xf numFmtId="55" fontId="4" fillId="0" borderId="2" xfId="0" applyNumberFormat="1" applyFont="1" applyBorder="1" applyAlignment="1">
      <alignment horizontal="center" vertical="center"/>
    </xf>
    <xf numFmtId="40" fontId="7" fillId="0" borderId="0" xfId="1" applyNumberFormat="1" applyFont="1" applyFill="1" applyBorder="1">
      <alignment vertical="center"/>
    </xf>
    <xf numFmtId="38" fontId="7" fillId="0" borderId="0" xfId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N1" sqref="N1:S1048576"/>
    </sheetView>
  </sheetViews>
  <sheetFormatPr defaultRowHeight="14.25" x14ac:dyDescent="0.15"/>
  <cols>
    <col min="1" max="1" width="2.125" style="2" customWidth="1"/>
    <col min="2" max="2" width="6.5" style="2" customWidth="1"/>
    <col min="3" max="3" width="7.375" style="2" customWidth="1"/>
    <col min="4" max="4" width="9" style="2" customWidth="1"/>
    <col min="5" max="13" width="8.125" style="2" customWidth="1"/>
    <col min="14" max="16384" width="9" style="2"/>
  </cols>
  <sheetData>
    <row r="1" spans="1:13" s="4" customFormat="1" ht="34.5" customHeight="1" x14ac:dyDescent="0.15">
      <c r="A1" s="5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37" customFormat="1" ht="20.25" customHeight="1" x14ac:dyDescent="0.15">
      <c r="A2" s="36"/>
      <c r="B2" s="36"/>
      <c r="C2" s="36" t="s">
        <v>42</v>
      </c>
      <c r="D2" s="36" t="s">
        <v>43</v>
      </c>
      <c r="E2" s="36" t="s">
        <v>44</v>
      </c>
      <c r="F2" s="36" t="s">
        <v>45</v>
      </c>
      <c r="G2" s="36" t="s">
        <v>46</v>
      </c>
      <c r="H2" s="36" t="s">
        <v>47</v>
      </c>
      <c r="I2" s="36" t="s">
        <v>48</v>
      </c>
      <c r="J2" s="36" t="s">
        <v>49</v>
      </c>
      <c r="K2" s="36" t="s">
        <v>50</v>
      </c>
      <c r="L2" s="36" t="s">
        <v>51</v>
      </c>
      <c r="M2" s="36" t="s">
        <v>52</v>
      </c>
    </row>
    <row r="3" spans="1:13" s="23" customFormat="1" ht="59.25" customHeight="1" x14ac:dyDescent="0.15">
      <c r="A3" s="38"/>
      <c r="B3" s="33"/>
      <c r="C3" s="33" t="s">
        <v>0</v>
      </c>
      <c r="D3" s="34" t="s">
        <v>1</v>
      </c>
      <c r="E3" s="35" t="s">
        <v>2</v>
      </c>
      <c r="F3" s="35" t="s">
        <v>39</v>
      </c>
      <c r="G3" s="35" t="s">
        <v>28</v>
      </c>
      <c r="H3" s="35" t="s">
        <v>53</v>
      </c>
      <c r="I3" s="35" t="s">
        <v>27</v>
      </c>
      <c r="J3" s="35" t="s">
        <v>29</v>
      </c>
      <c r="K3" s="35" t="s">
        <v>3</v>
      </c>
      <c r="L3" s="35" t="s">
        <v>40</v>
      </c>
      <c r="M3" s="35" t="s">
        <v>59</v>
      </c>
    </row>
    <row r="4" spans="1:13" s="20" customFormat="1" ht="12" x14ac:dyDescent="0.15">
      <c r="A4" s="18" t="s">
        <v>4</v>
      </c>
      <c r="B4" s="18"/>
      <c r="C4" s="19"/>
      <c r="D4" s="21" t="s">
        <v>5</v>
      </c>
      <c r="E4" s="21" t="s">
        <v>6</v>
      </c>
      <c r="F4" s="21" t="s">
        <v>7</v>
      </c>
      <c r="G4" s="21" t="s">
        <v>6</v>
      </c>
      <c r="H4" s="21" t="s">
        <v>55</v>
      </c>
      <c r="I4" s="21" t="s">
        <v>6</v>
      </c>
      <c r="J4" s="21" t="s">
        <v>8</v>
      </c>
      <c r="K4" s="21" t="s">
        <v>9</v>
      </c>
      <c r="L4" s="21" t="s">
        <v>7</v>
      </c>
      <c r="M4" s="21" t="s">
        <v>6</v>
      </c>
    </row>
    <row r="5" spans="1:13" ht="18.75" customHeight="1" x14ac:dyDescent="0.15">
      <c r="A5" s="39" t="s">
        <v>10</v>
      </c>
      <c r="B5" s="6"/>
      <c r="C5" s="16">
        <v>0.87</v>
      </c>
      <c r="D5" s="8">
        <v>56812</v>
      </c>
      <c r="E5" s="17">
        <v>9.9</v>
      </c>
      <c r="F5" s="17">
        <f>+E5*100000/D5</f>
        <v>17.425895937477996</v>
      </c>
      <c r="G5" s="8">
        <v>93.3</v>
      </c>
      <c r="H5" s="8">
        <f>+G5*100000/D5</f>
        <v>164.22586777441384</v>
      </c>
      <c r="I5" s="8">
        <v>28.3</v>
      </c>
      <c r="J5" s="22">
        <f>+I5/G5*100</f>
        <v>30.332261521972136</v>
      </c>
      <c r="K5" s="10">
        <v>234</v>
      </c>
      <c r="L5" s="17">
        <f>+K5*100000/D5</f>
        <v>411.88481306766175</v>
      </c>
      <c r="M5" s="22">
        <v>2.96</v>
      </c>
    </row>
    <row r="6" spans="1:13" ht="13.5" customHeight="1" x14ac:dyDescent="0.15">
      <c r="A6" s="40"/>
      <c r="B6" s="11"/>
      <c r="C6" s="12" t="s">
        <v>11</v>
      </c>
      <c r="D6" s="8"/>
      <c r="E6" s="8"/>
      <c r="F6" s="10"/>
      <c r="G6" s="8"/>
      <c r="H6" s="8"/>
      <c r="I6" s="8"/>
      <c r="J6" s="10"/>
      <c r="K6" s="10"/>
      <c r="L6" s="10"/>
      <c r="M6" s="10"/>
    </row>
    <row r="7" spans="1:13" ht="18.75" customHeight="1" x14ac:dyDescent="0.15">
      <c r="A7" s="39" t="s">
        <v>12</v>
      </c>
      <c r="B7" s="6"/>
      <c r="C7" s="24">
        <v>0.81</v>
      </c>
      <c r="D7" s="25">
        <v>144842</v>
      </c>
      <c r="E7" s="25">
        <v>72.2</v>
      </c>
      <c r="F7" s="25">
        <f t="shared" ref="F7:F18" si="0">+E7*100000/D7</f>
        <v>49.847419947252867</v>
      </c>
      <c r="G7" s="25">
        <v>244.9</v>
      </c>
      <c r="H7" s="25">
        <f t="shared" ref="H7:H18" si="1">+G7*100000/D7</f>
        <v>169.08079148313334</v>
      </c>
      <c r="I7" s="25">
        <v>107.6</v>
      </c>
      <c r="J7" s="26">
        <f t="shared" ref="J7:J20" si="2">+I7/G7*100</f>
        <v>43.936300530828909</v>
      </c>
      <c r="K7" s="25">
        <v>871.5</v>
      </c>
      <c r="L7" s="25">
        <f>+K7*100000/D7</f>
        <v>601.69011750735285</v>
      </c>
      <c r="M7" s="26">
        <v>14.5</v>
      </c>
    </row>
    <row r="8" spans="1:13" ht="18.75" customHeight="1" x14ac:dyDescent="0.15">
      <c r="A8" s="13" t="s">
        <v>13</v>
      </c>
      <c r="B8" s="13"/>
      <c r="C8" s="27">
        <v>0.81</v>
      </c>
      <c r="D8" s="25">
        <v>115942</v>
      </c>
      <c r="E8" s="25">
        <v>31.3</v>
      </c>
      <c r="F8" s="25">
        <f t="shared" si="0"/>
        <v>26.996256749064187</v>
      </c>
      <c r="G8" s="25">
        <v>170.2</v>
      </c>
      <c r="H8" s="25">
        <f t="shared" si="1"/>
        <v>146.79753669938418</v>
      </c>
      <c r="I8" s="25">
        <v>68.099999999999994</v>
      </c>
      <c r="J8" s="26">
        <f t="shared" si="2"/>
        <v>40.011750881316097</v>
      </c>
      <c r="K8" s="25">
        <v>389.5</v>
      </c>
      <c r="L8" s="25">
        <f>+K8*100000/D8</f>
        <v>335.94383398595852</v>
      </c>
      <c r="M8" s="26">
        <v>8.01</v>
      </c>
    </row>
    <row r="9" spans="1:13" ht="18.75" customHeight="1" x14ac:dyDescent="0.15">
      <c r="A9" s="13" t="s">
        <v>14</v>
      </c>
      <c r="B9" s="13"/>
      <c r="C9" s="27">
        <v>0.73</v>
      </c>
      <c r="D9" s="25">
        <v>52279</v>
      </c>
      <c r="E9" s="25">
        <v>33.799999999999997</v>
      </c>
      <c r="F9" s="25">
        <f t="shared" si="0"/>
        <v>64.653111191874359</v>
      </c>
      <c r="G9" s="25">
        <v>79.900000000000006</v>
      </c>
      <c r="H9" s="25">
        <f t="shared" si="1"/>
        <v>152.83383385298114</v>
      </c>
      <c r="I9" s="25">
        <v>34</v>
      </c>
      <c r="J9" s="26">
        <f t="shared" si="2"/>
        <v>42.553191489361694</v>
      </c>
      <c r="K9" s="25">
        <v>234.5</v>
      </c>
      <c r="L9" s="25">
        <f>+K9*100000/D9</f>
        <v>448.55486906788576</v>
      </c>
      <c r="M9" s="26">
        <v>3.34</v>
      </c>
    </row>
    <row r="10" spans="1:13" ht="18.75" customHeight="1" x14ac:dyDescent="0.15">
      <c r="A10" s="13" t="s">
        <v>15</v>
      </c>
      <c r="B10" s="13"/>
      <c r="C10" s="27">
        <v>0.71</v>
      </c>
      <c r="D10" s="25">
        <v>169429</v>
      </c>
      <c r="E10" s="25">
        <v>86.4</v>
      </c>
      <c r="F10" s="25">
        <f t="shared" si="0"/>
        <v>50.994811986141684</v>
      </c>
      <c r="G10" s="25">
        <v>238.9</v>
      </c>
      <c r="H10" s="25">
        <f t="shared" si="1"/>
        <v>141.00301601260705</v>
      </c>
      <c r="I10" s="25">
        <v>95.3</v>
      </c>
      <c r="J10" s="26">
        <f t="shared" si="2"/>
        <v>39.891167852658015</v>
      </c>
      <c r="K10" s="25">
        <v>726.6</v>
      </c>
      <c r="L10" s="25">
        <f>+K10*100000/D10</f>
        <v>428.8522035778999</v>
      </c>
      <c r="M10" s="26">
        <v>18.16</v>
      </c>
    </row>
    <row r="11" spans="1:13" ht="18.75" customHeight="1" x14ac:dyDescent="0.15">
      <c r="A11" s="13" t="s">
        <v>38</v>
      </c>
      <c r="B11" s="13"/>
      <c r="C11" s="27">
        <v>0.68</v>
      </c>
      <c r="D11" s="25">
        <v>62671</v>
      </c>
      <c r="E11" s="25">
        <v>43.7</v>
      </c>
      <c r="F11" s="25">
        <f t="shared" si="0"/>
        <v>69.729220851749616</v>
      </c>
      <c r="G11" s="25">
        <v>99.8</v>
      </c>
      <c r="H11" s="25">
        <f t="shared" si="1"/>
        <v>159.24430757447624</v>
      </c>
      <c r="I11" s="25">
        <v>37.799999999999997</v>
      </c>
      <c r="J11" s="26">
        <f t="shared" si="2"/>
        <v>37.875751503006008</v>
      </c>
      <c r="K11" s="25">
        <v>291.2</v>
      </c>
      <c r="L11" s="25">
        <f>+K11*100000/D11</f>
        <v>464.64872109907293</v>
      </c>
      <c r="M11" s="26">
        <v>5.85</v>
      </c>
    </row>
    <row r="12" spans="1:13" ht="18.75" customHeight="1" x14ac:dyDescent="0.15">
      <c r="A12" s="13" t="s">
        <v>16</v>
      </c>
      <c r="B12" s="13"/>
      <c r="C12" s="27">
        <v>0.65</v>
      </c>
      <c r="D12" s="25">
        <v>197422</v>
      </c>
      <c r="E12" s="25">
        <v>145.1</v>
      </c>
      <c r="F12" s="25">
        <f t="shared" si="0"/>
        <v>73.497381244238227</v>
      </c>
      <c r="G12" s="25">
        <v>258.5</v>
      </c>
      <c r="H12" s="25">
        <f t="shared" si="1"/>
        <v>130.93778808846025</v>
      </c>
      <c r="I12" s="25">
        <v>132.80000000000001</v>
      </c>
      <c r="J12" s="26">
        <f t="shared" si="2"/>
        <v>51.373307543520319</v>
      </c>
      <c r="K12" s="25">
        <v>998.8</v>
      </c>
      <c r="L12" s="25">
        <f>+K12*100000/D12</f>
        <v>505.92132589073151</v>
      </c>
      <c r="M12" s="26">
        <v>13.18</v>
      </c>
    </row>
    <row r="13" spans="1:13" ht="18.75" customHeight="1" x14ac:dyDescent="0.15">
      <c r="A13" s="13" t="s">
        <v>17</v>
      </c>
      <c r="B13" s="13"/>
      <c r="C13" s="27">
        <v>0.59</v>
      </c>
      <c r="D13" s="25">
        <v>268517</v>
      </c>
      <c r="E13" s="25">
        <v>259.39999999999998</v>
      </c>
      <c r="F13" s="25">
        <f t="shared" si="0"/>
        <v>96.604684247179861</v>
      </c>
      <c r="G13" s="25">
        <v>332.8</v>
      </c>
      <c r="H13" s="25">
        <f t="shared" si="1"/>
        <v>123.94001124696015</v>
      </c>
      <c r="I13" s="25">
        <v>214.9</v>
      </c>
      <c r="J13" s="26">
        <f t="shared" si="2"/>
        <v>64.573317307692307</v>
      </c>
      <c r="K13" s="25">
        <v>1579.8</v>
      </c>
      <c r="L13" s="25">
        <f>+K13*100000/D13</f>
        <v>588.34263752388119</v>
      </c>
      <c r="M13" s="26">
        <v>41.71</v>
      </c>
    </row>
    <row r="14" spans="1:13" ht="18.75" customHeight="1" x14ac:dyDescent="0.15">
      <c r="A14" s="13" t="s">
        <v>18</v>
      </c>
      <c r="B14" s="13"/>
      <c r="C14" s="27">
        <v>0.59</v>
      </c>
      <c r="D14" s="25">
        <v>136757</v>
      </c>
      <c r="E14" s="25">
        <v>146.69999999999999</v>
      </c>
      <c r="F14" s="25">
        <f t="shared" si="0"/>
        <v>107.27056019070321</v>
      </c>
      <c r="G14" s="25">
        <v>180.2</v>
      </c>
      <c r="H14" s="25">
        <f t="shared" si="1"/>
        <v>131.76656405156592</v>
      </c>
      <c r="I14" s="25">
        <v>104.9</v>
      </c>
      <c r="J14" s="26">
        <f t="shared" si="2"/>
        <v>58.213096559378471</v>
      </c>
      <c r="K14" s="25">
        <v>536</v>
      </c>
      <c r="L14" s="25">
        <f>+K14*100000/D14</f>
        <v>391.93606177380315</v>
      </c>
      <c r="M14" s="26">
        <v>12.5</v>
      </c>
    </row>
    <row r="15" spans="1:13" ht="18.75" customHeight="1" x14ac:dyDescent="0.15">
      <c r="A15" s="13" t="s">
        <v>19</v>
      </c>
      <c r="B15" s="13"/>
      <c r="C15" s="27">
        <v>0.52</v>
      </c>
      <c r="D15" s="25">
        <v>32945</v>
      </c>
      <c r="E15" s="25">
        <v>40.4</v>
      </c>
      <c r="F15" s="25">
        <f t="shared" si="0"/>
        <v>122.62862346334801</v>
      </c>
      <c r="G15" s="25">
        <v>48</v>
      </c>
      <c r="H15" s="25">
        <f t="shared" si="1"/>
        <v>145.69737441189861</v>
      </c>
      <c r="I15" s="25">
        <v>26.1</v>
      </c>
      <c r="J15" s="26">
        <f t="shared" si="2"/>
        <v>54.375000000000007</v>
      </c>
      <c r="K15" s="25">
        <v>187.3</v>
      </c>
      <c r="L15" s="25">
        <f>+K15*100000/D15</f>
        <v>568.52329640309608</v>
      </c>
      <c r="M15" s="26">
        <v>2.78</v>
      </c>
    </row>
    <row r="16" spans="1:13" ht="18.75" customHeight="1" x14ac:dyDescent="0.15">
      <c r="A16" s="13" t="s">
        <v>20</v>
      </c>
      <c r="B16" s="13"/>
      <c r="C16" s="27">
        <v>0.38</v>
      </c>
      <c r="D16" s="25">
        <v>26159</v>
      </c>
      <c r="E16" s="25">
        <v>58.7</v>
      </c>
      <c r="F16" s="25">
        <f t="shared" si="0"/>
        <v>224.3969570702244</v>
      </c>
      <c r="G16" s="25">
        <v>34.700000000000003</v>
      </c>
      <c r="H16" s="25">
        <f t="shared" si="1"/>
        <v>132.65033067013266</v>
      </c>
      <c r="I16" s="25">
        <v>29.6</v>
      </c>
      <c r="J16" s="26">
        <f t="shared" si="2"/>
        <v>85.30259365994236</v>
      </c>
      <c r="K16" s="25">
        <v>183.4</v>
      </c>
      <c r="L16" s="25">
        <f>+K16*100000/D16</f>
        <v>701.0971367407011</v>
      </c>
      <c r="M16" s="26">
        <v>3.94</v>
      </c>
    </row>
    <row r="17" spans="1:15" ht="18.75" customHeight="1" x14ac:dyDescent="0.15">
      <c r="A17" s="14" t="s">
        <v>21</v>
      </c>
      <c r="B17" s="14"/>
      <c r="C17" s="27">
        <v>0.33</v>
      </c>
      <c r="D17" s="25">
        <v>35439</v>
      </c>
      <c r="E17" s="25">
        <v>82.7</v>
      </c>
      <c r="F17" s="25">
        <f t="shared" si="0"/>
        <v>233.35872908377775</v>
      </c>
      <c r="G17" s="25">
        <v>36.299999999999997</v>
      </c>
      <c r="H17" s="25">
        <f t="shared" si="1"/>
        <v>102.42952679251671</v>
      </c>
      <c r="I17" s="25">
        <v>35.799999999999997</v>
      </c>
      <c r="J17" s="26">
        <f t="shared" si="2"/>
        <v>98.622589531680433</v>
      </c>
      <c r="K17" s="25">
        <v>230.3</v>
      </c>
      <c r="L17" s="25">
        <f>+K17*100000/D17</f>
        <v>649.84903637235811</v>
      </c>
      <c r="M17" s="26">
        <v>7.06</v>
      </c>
    </row>
    <row r="18" spans="1:15" ht="18.75" customHeight="1" x14ac:dyDescent="0.15">
      <c r="A18" s="39" t="s">
        <v>22</v>
      </c>
      <c r="B18" s="6"/>
      <c r="C18" s="24">
        <v>0.32</v>
      </c>
      <c r="D18" s="25">
        <v>49560</v>
      </c>
      <c r="E18" s="25">
        <v>122.5</v>
      </c>
      <c r="F18" s="25">
        <f t="shared" si="0"/>
        <v>247.17514124293785</v>
      </c>
      <c r="G18" s="25">
        <v>53.5</v>
      </c>
      <c r="H18" s="25">
        <f t="shared" si="1"/>
        <v>107.94995964487489</v>
      </c>
      <c r="I18" s="25">
        <v>65.8</v>
      </c>
      <c r="J18" s="26">
        <f t="shared" si="2"/>
        <v>122.99065420560747</v>
      </c>
      <c r="K18" s="25">
        <v>295.89999999999998</v>
      </c>
      <c r="L18" s="25">
        <f>+K18*100000/D18</f>
        <v>597.05407586763511</v>
      </c>
      <c r="M18" s="26">
        <v>6.6</v>
      </c>
    </row>
    <row r="19" spans="1:15" ht="12" customHeight="1" x14ac:dyDescent="0.15">
      <c r="A19" s="39"/>
      <c r="B19" s="6"/>
      <c r="C19" s="7" t="s">
        <v>11</v>
      </c>
      <c r="D19" s="8"/>
      <c r="E19" s="8"/>
      <c r="F19" s="10"/>
      <c r="G19" s="8"/>
      <c r="H19" s="8" t="s">
        <v>24</v>
      </c>
      <c r="I19" s="8"/>
      <c r="J19" s="9" t="s">
        <v>23</v>
      </c>
      <c r="K19" s="8"/>
      <c r="L19" s="8" t="s">
        <v>24</v>
      </c>
      <c r="M19" s="9"/>
    </row>
    <row r="20" spans="1:15" ht="18.75" customHeight="1" x14ac:dyDescent="0.15">
      <c r="A20" s="39" t="s">
        <v>25</v>
      </c>
      <c r="B20" s="6"/>
      <c r="C20" s="7">
        <f>SUM(C5:C19)/13</f>
        <v>0.61461538461538467</v>
      </c>
      <c r="D20" s="7" t="s">
        <v>26</v>
      </c>
      <c r="E20" s="41">
        <f t="shared" ref="E20:L20" si="3">SUM(E5:E19)/13</f>
        <v>87.138461538461556</v>
      </c>
      <c r="F20" s="41">
        <f t="shared" si="3"/>
        <v>106.50606101584384</v>
      </c>
      <c r="G20" s="42">
        <f t="shared" si="3"/>
        <v>143.92307692307693</v>
      </c>
      <c r="H20" s="42">
        <f t="shared" si="3"/>
        <v>139.11976217718501</v>
      </c>
      <c r="I20" s="42">
        <f t="shared" si="3"/>
        <v>75.461538461538467</v>
      </c>
      <c r="J20" s="9">
        <f t="shared" si="2"/>
        <v>52.431854623196152</v>
      </c>
      <c r="K20" s="42">
        <f t="shared" si="3"/>
        <v>519.90769230769229</v>
      </c>
      <c r="L20" s="41">
        <f t="shared" si="3"/>
        <v>514.94600991369521</v>
      </c>
      <c r="M20" s="43">
        <f>SUM(M5:M19)/13</f>
        <v>10.814615384615385</v>
      </c>
    </row>
    <row r="21" spans="1:15" ht="20.25" customHeight="1" x14ac:dyDescent="0.15">
      <c r="A21" s="11"/>
      <c r="B21" s="11"/>
      <c r="C21" s="45"/>
      <c r="D21" s="45"/>
      <c r="E21" s="46"/>
      <c r="F21" s="46"/>
      <c r="G21" s="46"/>
      <c r="H21" s="46"/>
      <c r="I21" s="46"/>
      <c r="J21" s="47"/>
      <c r="K21" s="46"/>
      <c r="L21" s="46"/>
      <c r="M21" s="47"/>
    </row>
    <row r="22" spans="1:15" ht="20.25" customHeight="1" x14ac:dyDescent="0.15">
      <c r="A22" s="11"/>
      <c r="B22" s="11"/>
      <c r="C22" s="1" t="s">
        <v>54</v>
      </c>
      <c r="D22" s="45"/>
      <c r="E22" s="46"/>
      <c r="F22" s="46"/>
      <c r="G22" s="46"/>
      <c r="H22" s="46"/>
      <c r="I22" s="46"/>
      <c r="J22" s="47"/>
      <c r="K22" s="46"/>
      <c r="L22" s="46"/>
      <c r="M22" s="47"/>
    </row>
    <row r="23" spans="1:15" ht="20.25" customHeight="1" x14ac:dyDescent="0.15">
      <c r="A23" s="11"/>
      <c r="B23" s="11"/>
      <c r="C23" s="1" t="s">
        <v>56</v>
      </c>
      <c r="D23" s="45"/>
      <c r="E23" s="46"/>
      <c r="F23" s="46"/>
      <c r="G23" s="46"/>
      <c r="H23" s="46"/>
      <c r="I23" s="46"/>
      <c r="J23" s="47"/>
      <c r="K23" s="46"/>
      <c r="L23" s="46"/>
      <c r="M23" s="47"/>
    </row>
    <row r="24" spans="1:15" ht="20.25" customHeight="1" x14ac:dyDescent="0.15">
      <c r="A24" s="11"/>
      <c r="B24" s="11"/>
      <c r="C24" s="1" t="s">
        <v>41</v>
      </c>
      <c r="D24" s="45"/>
      <c r="E24" s="46"/>
      <c r="F24" s="46"/>
      <c r="G24" s="46"/>
      <c r="H24" s="46"/>
      <c r="I24" s="46"/>
      <c r="J24" s="47"/>
      <c r="K24" s="46"/>
      <c r="L24" s="46"/>
      <c r="M24" s="47"/>
    </row>
    <row r="25" spans="1:15" ht="20.25" customHeight="1" x14ac:dyDescent="0.15">
      <c r="A25" s="11"/>
      <c r="B25" s="11"/>
      <c r="C25" s="1" t="s">
        <v>57</v>
      </c>
      <c r="D25" s="45"/>
      <c r="E25" s="46"/>
      <c r="F25" s="46"/>
      <c r="G25" s="46"/>
      <c r="H25" s="46"/>
      <c r="I25" s="46"/>
      <c r="J25" s="47"/>
      <c r="K25" s="46"/>
      <c r="L25" s="46"/>
      <c r="M25" s="47"/>
    </row>
    <row r="26" spans="1:15" ht="20.25" customHeight="1" x14ac:dyDescent="0.15">
      <c r="A26" s="11"/>
      <c r="B26" s="11"/>
      <c r="C26" s="1"/>
      <c r="D26" s="45"/>
      <c r="E26" s="46"/>
      <c r="F26" s="46"/>
      <c r="G26" s="46"/>
      <c r="H26" s="46"/>
      <c r="I26" s="46"/>
      <c r="J26" s="47"/>
      <c r="K26" s="46"/>
      <c r="L26" s="46"/>
      <c r="M26" s="47"/>
    </row>
    <row r="27" spans="1:15" ht="20.25" customHeight="1" x14ac:dyDescent="0.15">
      <c r="A27" s="11"/>
      <c r="B27" s="11"/>
      <c r="C27" s="1" t="s">
        <v>65</v>
      </c>
      <c r="D27" s="45"/>
      <c r="E27" s="46"/>
      <c r="F27" s="46"/>
      <c r="G27" s="46"/>
      <c r="H27" s="46"/>
      <c r="I27" s="46"/>
      <c r="J27" s="47"/>
      <c r="K27" s="46"/>
      <c r="L27" s="46"/>
      <c r="M27" s="47"/>
    </row>
    <row r="28" spans="1:15" ht="20.25" customHeight="1" x14ac:dyDescent="0.15">
      <c r="A28" s="11"/>
      <c r="B28" s="11"/>
      <c r="C28" s="1"/>
      <c r="D28" s="45"/>
      <c r="E28" s="46"/>
      <c r="F28" s="46"/>
      <c r="G28" s="46"/>
      <c r="H28" s="46"/>
      <c r="I28" s="46"/>
      <c r="J28" s="47"/>
      <c r="K28" s="46"/>
      <c r="L28" s="46"/>
      <c r="M28" s="47"/>
    </row>
    <row r="29" spans="1:15" ht="20.25" customHeight="1" x14ac:dyDescent="0.15">
      <c r="A29" s="11"/>
      <c r="B29" s="11"/>
      <c r="C29" s="1" t="s">
        <v>58</v>
      </c>
      <c r="D29" s="45"/>
      <c r="E29" s="46"/>
      <c r="F29" s="46"/>
      <c r="G29" s="46"/>
      <c r="H29" s="46"/>
      <c r="I29" s="46"/>
      <c r="J29" s="47"/>
      <c r="K29" s="46"/>
      <c r="L29" s="46"/>
      <c r="M29" s="47"/>
    </row>
    <row r="30" spans="1:15" ht="21.7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5" ht="23.25" customHeight="1" x14ac:dyDescent="0.15">
      <c r="A31" s="28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ht="18.75" customHeight="1" x14ac:dyDescent="0.15">
      <c r="A32" s="1"/>
      <c r="B32" s="1"/>
      <c r="C32" s="29"/>
      <c r="D32" s="30" t="s">
        <v>32</v>
      </c>
      <c r="E32" s="30" t="s">
        <v>33</v>
      </c>
      <c r="F32" s="30" t="s">
        <v>34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.75" customHeight="1" x14ac:dyDescent="0.15">
      <c r="A33" s="1"/>
      <c r="B33" s="1"/>
      <c r="C33" s="29" t="s">
        <v>31</v>
      </c>
      <c r="D33" s="25">
        <v>6638</v>
      </c>
      <c r="E33" s="25">
        <v>5315</v>
      </c>
      <c r="F33" s="31">
        <f>+E33-D33</f>
        <v>-1323</v>
      </c>
      <c r="G33" s="1" t="s">
        <v>60</v>
      </c>
      <c r="H33" s="1"/>
      <c r="I33" s="1"/>
      <c r="J33" s="1"/>
      <c r="K33" s="1"/>
      <c r="L33" s="1"/>
      <c r="M33" s="1"/>
      <c r="N33" s="1"/>
      <c r="O33" s="1"/>
    </row>
    <row r="34" spans="1:15" ht="18.75" customHeight="1" x14ac:dyDescent="0.15">
      <c r="A34" s="1"/>
      <c r="B34" s="1"/>
      <c r="C34" s="29" t="s">
        <v>35</v>
      </c>
      <c r="D34" s="25">
        <v>16383</v>
      </c>
      <c r="E34" s="25">
        <v>20157</v>
      </c>
      <c r="F34" s="31">
        <f t="shared" ref="F34:F35" si="4">+E34-D34</f>
        <v>3774</v>
      </c>
      <c r="G34" s="1" t="s">
        <v>66</v>
      </c>
      <c r="H34" s="1"/>
      <c r="I34" s="1"/>
      <c r="J34" s="1"/>
      <c r="K34" s="1"/>
      <c r="L34" s="1"/>
      <c r="M34" s="1"/>
      <c r="N34" s="1"/>
      <c r="O34" s="1"/>
    </row>
    <row r="35" spans="1:15" ht="18.75" customHeight="1" x14ac:dyDescent="0.15">
      <c r="A35" s="1"/>
      <c r="B35" s="1"/>
      <c r="C35" s="29" t="s">
        <v>36</v>
      </c>
      <c r="D35" s="32">
        <f>+D33-D34</f>
        <v>-9745</v>
      </c>
      <c r="E35" s="32">
        <f>+E33-E34</f>
        <v>-14842</v>
      </c>
      <c r="F35" s="31">
        <f t="shared" si="4"/>
        <v>-5097</v>
      </c>
      <c r="G35" s="1" t="s">
        <v>67</v>
      </c>
      <c r="H35" s="1"/>
      <c r="I35" s="1"/>
      <c r="J35" s="1"/>
      <c r="K35" s="1"/>
      <c r="L35" s="1"/>
      <c r="M35" s="1"/>
      <c r="N35" s="1"/>
      <c r="O35" s="1"/>
    </row>
    <row r="36" spans="1:15" ht="26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 customHeight="1" x14ac:dyDescent="0.15">
      <c r="A37" s="28" t="s">
        <v>64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 customHeight="1" x14ac:dyDescent="0.15">
      <c r="A38" s="1"/>
      <c r="B38" s="1"/>
      <c r="C38" s="29"/>
      <c r="D38" s="44" t="s">
        <v>62</v>
      </c>
      <c r="E38" s="30" t="s">
        <v>63</v>
      </c>
      <c r="F38" s="30" t="s">
        <v>34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20.25" customHeight="1" x14ac:dyDescent="0.15">
      <c r="A39" s="1"/>
      <c r="B39" s="1"/>
      <c r="C39" s="29" t="s">
        <v>1</v>
      </c>
      <c r="D39" s="32">
        <v>56297</v>
      </c>
      <c r="E39" s="32">
        <v>57262</v>
      </c>
      <c r="F39" s="31">
        <f t="shared" ref="F39:F40" si="5">+E39-D39</f>
        <v>965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20.25" customHeight="1" x14ac:dyDescent="0.15">
      <c r="A40" s="1"/>
      <c r="B40" s="1"/>
      <c r="C40" s="29" t="s">
        <v>61</v>
      </c>
      <c r="D40" s="32">
        <v>24415</v>
      </c>
      <c r="E40" s="32">
        <v>25922</v>
      </c>
      <c r="F40" s="31">
        <f t="shared" si="5"/>
        <v>1507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15">
      <c r="J41" s="1"/>
      <c r="K41" s="1"/>
      <c r="L41" s="1"/>
      <c r="M41" s="1"/>
      <c r="N41" s="1"/>
      <c r="O41" s="1"/>
    </row>
    <row r="42" spans="1:15" x14ac:dyDescent="0.15">
      <c r="J42" s="1"/>
      <c r="K42" s="1"/>
      <c r="L42" s="1"/>
      <c r="M42" s="1"/>
      <c r="N42" s="1"/>
      <c r="O42" s="1"/>
    </row>
    <row r="43" spans="1:15" x14ac:dyDescent="0.15">
      <c r="J43" s="1"/>
      <c r="K43" s="1"/>
      <c r="L43" s="1"/>
      <c r="M43" s="1"/>
      <c r="N43" s="1"/>
      <c r="O43" s="1"/>
    </row>
    <row r="44" spans="1:15" x14ac:dyDescent="0.15">
      <c r="J44" s="1"/>
      <c r="K44" s="1"/>
      <c r="L44" s="1"/>
      <c r="M44" s="1"/>
      <c r="N44" s="1"/>
      <c r="O44" s="1"/>
    </row>
    <row r="45" spans="1:15" x14ac:dyDescent="0.15">
      <c r="J45" s="1"/>
      <c r="K45" s="1"/>
      <c r="L45" s="1"/>
      <c r="M45" s="1"/>
      <c r="N45" s="1"/>
      <c r="O45" s="1"/>
    </row>
    <row r="46" spans="1:15" x14ac:dyDescent="0.15">
      <c r="J46" s="1"/>
      <c r="K46" s="1"/>
      <c r="L46" s="1"/>
      <c r="M46" s="1"/>
      <c r="N46" s="1"/>
      <c r="O46" s="1"/>
    </row>
    <row r="47" spans="1:15" x14ac:dyDescent="0.15">
      <c r="J47" s="1"/>
      <c r="K47" s="1"/>
      <c r="L47" s="1"/>
      <c r="M47" s="1"/>
      <c r="N47" s="1"/>
      <c r="O47" s="1"/>
    </row>
    <row r="48" spans="1:15" x14ac:dyDescent="0.15">
      <c r="J48" s="1"/>
      <c r="K48" s="1"/>
      <c r="L48" s="1"/>
      <c r="M48" s="1"/>
      <c r="N48" s="1"/>
      <c r="O48" s="1"/>
    </row>
    <row r="49" spans="10:15" x14ac:dyDescent="0.15">
      <c r="J49" s="1"/>
      <c r="K49" s="1"/>
      <c r="L49" s="1"/>
      <c r="M49" s="1"/>
      <c r="N49" s="1"/>
      <c r="O49" s="1"/>
    </row>
    <row r="50" spans="10:15" x14ac:dyDescent="0.15">
      <c r="J50" s="1"/>
      <c r="K50" s="1"/>
      <c r="L50" s="1"/>
      <c r="M50" s="1"/>
      <c r="N50" s="1"/>
      <c r="O50" s="1"/>
    </row>
    <row r="51" spans="10:15" x14ac:dyDescent="0.15">
      <c r="J51" s="1"/>
      <c r="K51" s="1"/>
      <c r="L51" s="1"/>
      <c r="M51" s="1"/>
      <c r="N51" s="1"/>
      <c r="O51" s="1"/>
    </row>
    <row r="52" spans="10:15" x14ac:dyDescent="0.15">
      <c r="J52" s="1"/>
      <c r="K52" s="1"/>
      <c r="L52" s="1"/>
      <c r="M52" s="1"/>
      <c r="N52" s="1"/>
      <c r="O52" s="1"/>
    </row>
    <row r="53" spans="10:15" x14ac:dyDescent="0.15">
      <c r="J53" s="1"/>
      <c r="K53" s="1"/>
      <c r="L53" s="1"/>
      <c r="M53" s="1"/>
      <c r="N53" s="1"/>
      <c r="O53" s="1"/>
    </row>
    <row r="54" spans="10:15" x14ac:dyDescent="0.15">
      <c r="J54" s="1"/>
      <c r="K54" s="1"/>
      <c r="L54" s="1"/>
      <c r="M54" s="1"/>
      <c r="N54" s="1"/>
      <c r="O54" s="1"/>
    </row>
    <row r="55" spans="10:15" x14ac:dyDescent="0.15">
      <c r="J55" s="1"/>
      <c r="K55" s="1"/>
      <c r="L55" s="1"/>
      <c r="M55" s="1"/>
      <c r="N55" s="1"/>
      <c r="O55" s="1"/>
    </row>
    <row r="56" spans="10:15" x14ac:dyDescent="0.15">
      <c r="J56" s="1"/>
      <c r="K56" s="1"/>
      <c r="L56" s="1"/>
      <c r="M56" s="1"/>
      <c r="N56" s="1"/>
      <c r="O56" s="1"/>
    </row>
  </sheetData>
  <mergeCells count="1">
    <mergeCell ref="A4:B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2018-03-31T13:56:45Z</dcterms:created>
  <dcterms:modified xsi:type="dcterms:W3CDTF">2018-03-31T15:02:59Z</dcterms:modified>
</cp:coreProperties>
</file>